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<sst xmlns="http://schemas.openxmlformats.org/spreadsheetml/2006/main" count="137" uniqueCount="58">
  <si>
    <t>Анализ выполнения ТПГГ за янв-май 2011</t>
  </si>
  <si>
    <t>ПОЛИКЛИНИКА</t>
  </si>
  <si>
    <t>специальность</t>
  </si>
  <si>
    <t xml:space="preserve">норматив </t>
  </si>
  <si>
    <t>Пред-но за янв-май</t>
  </si>
  <si>
    <t>оплачено за янв-май</t>
  </si>
  <si>
    <t>% вып-ия</t>
  </si>
  <si>
    <t>Исключено по экспертизе</t>
  </si>
  <si>
    <t>Исключено за превыш. объёмов</t>
  </si>
  <si>
    <t>Янв-март</t>
  </si>
  <si>
    <t>Эндок-логия (вз)</t>
  </si>
  <si>
    <t>Педиатрия</t>
  </si>
  <si>
    <t>Педиатрия довр.</t>
  </si>
  <si>
    <t>Терапия</t>
  </si>
  <si>
    <t>Терапия довр.</t>
  </si>
  <si>
    <t>Инфекция (вз)</t>
  </si>
  <si>
    <t>(д)</t>
  </si>
  <si>
    <t>Трав-логия(вз)</t>
  </si>
  <si>
    <t>Урология (вз)</t>
  </si>
  <si>
    <t>Хирургия (вз)</t>
  </si>
  <si>
    <t>Стоматология (вз)</t>
  </si>
  <si>
    <t>Акуш.-гинек.(вз)</t>
  </si>
  <si>
    <t>Акуш.гинек. (дов)</t>
  </si>
  <si>
    <t>Отолар-логия (вз)</t>
  </si>
  <si>
    <t>Офтал-логия (вз)</t>
  </si>
  <si>
    <t>Неврология (вз)</t>
  </si>
  <si>
    <t>Дерматология (вз)</t>
  </si>
  <si>
    <t>педиатрия участковая</t>
  </si>
  <si>
    <t>Терапия участковая</t>
  </si>
  <si>
    <t>Неотлож. помощь в полик.(врач.) (вз)</t>
  </si>
  <si>
    <t>Неотлож. помощь в полик.(врач.) (д)</t>
  </si>
  <si>
    <t>Неотлож. помощь на дому (врач.)(вз)</t>
  </si>
  <si>
    <t>Неотлож. помощь на дому (врач.)(д)</t>
  </si>
  <si>
    <t>Неотлож. помощь в полик. (доврач.)(вз)</t>
  </si>
  <si>
    <t>Неотлож. помощь в полик. (доврач.)(д)</t>
  </si>
  <si>
    <t>Неотлож. помощь на дому (доврач.) (вз)</t>
  </si>
  <si>
    <t>Неотлож. помощь на дому (доврач.)(д)</t>
  </si>
  <si>
    <t>врач общей практики (вз)</t>
  </si>
  <si>
    <t xml:space="preserve">                               (д)</t>
  </si>
  <si>
    <t>Итого</t>
  </si>
  <si>
    <t>(вз)</t>
  </si>
  <si>
    <t>Анализ выполнения ТПГГ за янв-май</t>
  </si>
  <si>
    <t>КРУГЛОСУТОЧНЫЙ СТАЦИОНАР</t>
  </si>
  <si>
    <t>норматив</t>
  </si>
  <si>
    <t>Опл-но за янв-май</t>
  </si>
  <si>
    <t>педиатрия (д)</t>
  </si>
  <si>
    <t>терапия (вз)</t>
  </si>
  <si>
    <t>травматология (вз)</t>
  </si>
  <si>
    <t xml:space="preserve">                           (д)</t>
  </si>
  <si>
    <t>хирургия (вз)</t>
  </si>
  <si>
    <t>Акушерство-гинекология (вз)</t>
  </si>
  <si>
    <t>инфекция (вз)</t>
  </si>
  <si>
    <t xml:space="preserve">для беременных и рожениц </t>
  </si>
  <si>
    <t>патология беременности</t>
  </si>
  <si>
    <t xml:space="preserve">итого </t>
  </si>
  <si>
    <t>ДНЕВНОЙ СТАЦИОНАР</t>
  </si>
  <si>
    <t>Анализ выполнения ТПГГ за янв-апр 2011</t>
  </si>
  <si>
    <t xml:space="preserve">представлено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</si>
</sst>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164" fontId="2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zoomScale="75" zoomScaleNormal="75" zoomScalePageLayoutView="0" workbookViewId="0" topLeftCell="A16">
      <selection activeCell="D31" sqref="D31"/>
    </sheetView>
  </sheetViews>
  <sheetFormatPr defaultColWidth="9.00390625" defaultRowHeight="12.75"/>
  <cols>
    <col min="1" max="1" width="33.75390625" style="0" customWidth="1"/>
    <col min="2" max="2" width="10.875" style="0" customWidth="1"/>
    <col min="3" max="3" width="14.75390625" style="0" customWidth="1"/>
    <col min="4" max="4" width="12.625" style="0" customWidth="1"/>
    <col min="5" max="5" width="12.375" style="0" customWidth="1"/>
    <col min="6" max="6" width="11.625" style="0" customWidth="1"/>
    <col min="7" max="7" width="12.625" style="0" customWidth="1"/>
    <col min="8" max="8" width="10.25390625" style="0" customWidth="1"/>
  </cols>
  <sheetData>
    <row r="2" spans="1:7" ht="18.75">
      <c r="A2" s="1"/>
      <c r="B2" s="1"/>
      <c r="C2" s="1"/>
      <c r="D2" s="2" t="s">
        <v>0</v>
      </c>
      <c r="E2" s="1"/>
      <c r="F2" s="1"/>
      <c r="G2" s="1"/>
    </row>
    <row r="3" spans="1:7" ht="18.75">
      <c r="A3" s="1"/>
      <c r="B3" s="1"/>
      <c r="C3" s="1"/>
      <c r="D3" s="2" t="s">
        <v>1</v>
      </c>
      <c r="E3" s="1"/>
      <c r="F3" s="1"/>
      <c r="G3" s="1"/>
    </row>
    <row r="4" spans="1:7" ht="18.75">
      <c r="A4" s="1"/>
      <c r="B4" s="1"/>
      <c r="C4" s="1"/>
      <c r="D4" s="1"/>
      <c r="E4" s="1"/>
      <c r="F4" s="1"/>
      <c r="G4" s="1"/>
    </row>
    <row r="5" spans="1:8" ht="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23.25" customHeight="1">
      <c r="A6" s="5" t="s">
        <v>10</v>
      </c>
      <c r="B6" s="3">
        <v>830</v>
      </c>
      <c r="C6" s="3">
        <v>882</v>
      </c>
      <c r="D6" s="3">
        <v>830</v>
      </c>
      <c r="E6" s="6">
        <f aca="true" t="shared" si="0" ref="E6:E46">D6/B6%</f>
        <v>99.99999999999999</v>
      </c>
      <c r="F6" s="3">
        <v>2</v>
      </c>
      <c r="G6" s="3">
        <v>50</v>
      </c>
      <c r="H6" s="7"/>
    </row>
    <row r="7" spans="1:8" ht="24" customHeight="1">
      <c r="A7" s="5" t="s">
        <v>11</v>
      </c>
      <c r="B7" s="3">
        <v>9149</v>
      </c>
      <c r="C7" s="3">
        <v>12593</v>
      </c>
      <c r="D7" s="3">
        <v>9149</v>
      </c>
      <c r="E7" s="6">
        <f t="shared" si="0"/>
        <v>100</v>
      </c>
      <c r="F7" s="3">
        <v>31</v>
      </c>
      <c r="G7" s="3">
        <v>3413</v>
      </c>
      <c r="H7" s="7"/>
    </row>
    <row r="8" spans="1:8" ht="19.5" customHeight="1">
      <c r="A8" s="5" t="s">
        <v>12</v>
      </c>
      <c r="B8" s="3">
        <v>1290</v>
      </c>
      <c r="C8" s="3">
        <v>1789</v>
      </c>
      <c r="D8" s="3">
        <v>1290</v>
      </c>
      <c r="E8" s="6">
        <f t="shared" si="0"/>
        <v>100</v>
      </c>
      <c r="F8" s="3">
        <v>54</v>
      </c>
      <c r="G8" s="3">
        <v>445</v>
      </c>
      <c r="H8" s="7"/>
    </row>
    <row r="9" spans="1:8" ht="20.25" customHeight="1">
      <c r="A9" s="5" t="s">
        <v>13</v>
      </c>
      <c r="B9" s="3">
        <v>11400</v>
      </c>
      <c r="C9" s="3">
        <v>15737</v>
      </c>
      <c r="D9" s="3">
        <v>11400</v>
      </c>
      <c r="E9" s="6">
        <f t="shared" si="0"/>
        <v>100</v>
      </c>
      <c r="F9" s="3">
        <v>85</v>
      </c>
      <c r="G9" s="3">
        <v>4252</v>
      </c>
      <c r="H9" s="7"/>
    </row>
    <row r="10" spans="1:8" ht="18.75" customHeight="1">
      <c r="A10" s="5" t="s">
        <v>14</v>
      </c>
      <c r="B10" s="3">
        <v>1755</v>
      </c>
      <c r="C10" s="3">
        <v>2804</v>
      </c>
      <c r="D10" s="3">
        <v>1755</v>
      </c>
      <c r="E10" s="6">
        <f t="shared" si="0"/>
        <v>100</v>
      </c>
      <c r="F10" s="3">
        <v>59</v>
      </c>
      <c r="G10" s="3">
        <v>990</v>
      </c>
      <c r="H10" s="7"/>
    </row>
    <row r="11" spans="1:8" ht="19.5" customHeight="1">
      <c r="A11" s="5" t="s">
        <v>15</v>
      </c>
      <c r="B11" s="3">
        <v>820</v>
      </c>
      <c r="C11" s="3">
        <v>757</v>
      </c>
      <c r="D11" s="3">
        <v>752</v>
      </c>
      <c r="E11" s="6">
        <f t="shared" si="0"/>
        <v>91.70731707317074</v>
      </c>
      <c r="F11" s="3">
        <v>5</v>
      </c>
      <c r="G11" s="3"/>
      <c r="H11" s="7"/>
    </row>
    <row r="12" spans="1:8" ht="19.5" customHeight="1">
      <c r="A12" s="5" t="s">
        <v>16</v>
      </c>
      <c r="B12" s="3">
        <v>10</v>
      </c>
      <c r="C12" s="3">
        <v>14</v>
      </c>
      <c r="D12" s="3">
        <v>10</v>
      </c>
      <c r="E12" s="6">
        <f t="shared" si="0"/>
        <v>100</v>
      </c>
      <c r="F12" s="3">
        <v>1</v>
      </c>
      <c r="G12" s="3">
        <v>3</v>
      </c>
      <c r="H12" s="7"/>
    </row>
    <row r="13" spans="1:8" ht="21" customHeight="1">
      <c r="A13" s="5" t="s">
        <v>17</v>
      </c>
      <c r="B13" s="3">
        <v>1750</v>
      </c>
      <c r="C13" s="3">
        <v>2007</v>
      </c>
      <c r="D13" s="3">
        <v>1750</v>
      </c>
      <c r="E13" s="6">
        <f t="shared" si="0"/>
        <v>100</v>
      </c>
      <c r="F13" s="3">
        <v>8</v>
      </c>
      <c r="G13" s="3">
        <v>249</v>
      </c>
      <c r="H13" s="7"/>
    </row>
    <row r="14" spans="1:8" ht="18.75">
      <c r="A14" s="5" t="s">
        <v>16</v>
      </c>
      <c r="B14" s="3">
        <v>330</v>
      </c>
      <c r="C14" s="3">
        <v>647</v>
      </c>
      <c r="D14" s="3">
        <v>330</v>
      </c>
      <c r="E14" s="6">
        <f t="shared" si="0"/>
        <v>100</v>
      </c>
      <c r="F14" s="3">
        <v>3</v>
      </c>
      <c r="G14" s="3">
        <v>314</v>
      </c>
      <c r="H14" s="7"/>
    </row>
    <row r="15" spans="1:8" ht="18.75" customHeight="1">
      <c r="A15" s="5" t="s">
        <v>18</v>
      </c>
      <c r="B15" s="3">
        <v>805</v>
      </c>
      <c r="C15" s="3">
        <v>917</v>
      </c>
      <c r="D15" s="3">
        <v>805</v>
      </c>
      <c r="E15" s="6">
        <f t="shared" si="0"/>
        <v>99.99999999999999</v>
      </c>
      <c r="F15" s="3">
        <v>5</v>
      </c>
      <c r="G15" s="3">
        <v>107</v>
      </c>
      <c r="H15" s="7"/>
    </row>
    <row r="16" spans="1:8" ht="21" customHeight="1">
      <c r="A16" s="5" t="s">
        <v>16</v>
      </c>
      <c r="B16" s="3">
        <v>25</v>
      </c>
      <c r="C16" s="3">
        <v>25</v>
      </c>
      <c r="D16" s="3">
        <v>25</v>
      </c>
      <c r="E16" s="6">
        <f t="shared" si="0"/>
        <v>100</v>
      </c>
      <c r="F16" s="3"/>
      <c r="G16" s="3"/>
      <c r="H16" s="7"/>
    </row>
    <row r="17" spans="1:8" ht="18.75" customHeight="1">
      <c r="A17" s="5" t="s">
        <v>19</v>
      </c>
      <c r="B17" s="3">
        <v>2245</v>
      </c>
      <c r="C17" s="3">
        <v>1771</v>
      </c>
      <c r="D17" s="3">
        <v>1766</v>
      </c>
      <c r="E17" s="6">
        <f t="shared" si="0"/>
        <v>78.66369710467707</v>
      </c>
      <c r="F17" s="3">
        <v>5</v>
      </c>
      <c r="G17" s="3"/>
      <c r="H17" s="7"/>
    </row>
    <row r="18" spans="1:8" ht="18.75">
      <c r="A18" s="5" t="s">
        <v>16</v>
      </c>
      <c r="B18" s="3">
        <v>912</v>
      </c>
      <c r="C18" s="3">
        <v>1520</v>
      </c>
      <c r="D18" s="3">
        <v>912</v>
      </c>
      <c r="E18" s="6">
        <f t="shared" si="0"/>
        <v>100.00000000000001</v>
      </c>
      <c r="F18" s="3">
        <v>4</v>
      </c>
      <c r="G18" s="3">
        <v>604</v>
      </c>
      <c r="H18" s="7"/>
    </row>
    <row r="19" spans="1:8" ht="21" customHeight="1">
      <c r="A19" s="5" t="s">
        <v>20</v>
      </c>
      <c r="B19" s="3">
        <v>4200</v>
      </c>
      <c r="C19" s="3">
        <v>4388</v>
      </c>
      <c r="D19" s="3">
        <v>4200</v>
      </c>
      <c r="E19" s="6">
        <f t="shared" si="0"/>
        <v>100</v>
      </c>
      <c r="F19" s="3">
        <v>17</v>
      </c>
      <c r="G19" s="3">
        <v>171</v>
      </c>
      <c r="H19" s="7"/>
    </row>
    <row r="20" spans="1:8" ht="18.75">
      <c r="A20" s="5" t="s">
        <v>16</v>
      </c>
      <c r="B20" s="3">
        <v>1415</v>
      </c>
      <c r="C20" s="3">
        <v>1543</v>
      </c>
      <c r="D20" s="3">
        <v>1415</v>
      </c>
      <c r="E20" s="6">
        <f t="shared" si="0"/>
        <v>100</v>
      </c>
      <c r="F20" s="3">
        <v>8</v>
      </c>
      <c r="G20" s="3">
        <v>120</v>
      </c>
      <c r="H20" s="7"/>
    </row>
    <row r="21" spans="1:8" ht="19.5" customHeight="1">
      <c r="A21" s="5" t="s">
        <v>21</v>
      </c>
      <c r="B21" s="3">
        <v>3290</v>
      </c>
      <c r="C21" s="3">
        <v>3267</v>
      </c>
      <c r="D21" s="3">
        <v>3260</v>
      </c>
      <c r="E21" s="6">
        <f t="shared" si="0"/>
        <v>99.08814589665654</v>
      </c>
      <c r="F21" s="3">
        <v>7</v>
      </c>
      <c r="G21" s="3"/>
      <c r="H21" s="7"/>
    </row>
    <row r="22" spans="1:8" ht="18.75">
      <c r="A22" s="5" t="s">
        <v>16</v>
      </c>
      <c r="B22" s="3">
        <v>250</v>
      </c>
      <c r="C22" s="3">
        <v>378</v>
      </c>
      <c r="D22" s="3">
        <v>250</v>
      </c>
      <c r="E22" s="6">
        <f t="shared" si="0"/>
        <v>100</v>
      </c>
      <c r="F22" s="3">
        <v>1</v>
      </c>
      <c r="G22" s="3">
        <v>127</v>
      </c>
      <c r="H22" s="7"/>
    </row>
    <row r="23" spans="1:8" ht="18" customHeight="1">
      <c r="A23" s="5" t="s">
        <v>22</v>
      </c>
      <c r="B23" s="3">
        <v>810</v>
      </c>
      <c r="C23" s="3">
        <v>1146</v>
      </c>
      <c r="D23" s="3">
        <v>810</v>
      </c>
      <c r="E23" s="6">
        <f t="shared" si="0"/>
        <v>100</v>
      </c>
      <c r="F23" s="3">
        <v>5</v>
      </c>
      <c r="G23" s="3">
        <v>331</v>
      </c>
      <c r="H23" s="7"/>
    </row>
    <row r="24" spans="1:8" ht="18" customHeight="1">
      <c r="A24" s="5" t="s">
        <v>23</v>
      </c>
      <c r="B24" s="3">
        <v>2047</v>
      </c>
      <c r="C24" s="3">
        <v>1999</v>
      </c>
      <c r="D24" s="3">
        <v>1998</v>
      </c>
      <c r="E24" s="6">
        <f t="shared" si="0"/>
        <v>97.60625305324866</v>
      </c>
      <c r="F24" s="3">
        <v>1</v>
      </c>
      <c r="G24" s="3"/>
      <c r="H24" s="7"/>
    </row>
    <row r="25" spans="1:8" ht="18.75">
      <c r="A25" s="5" t="s">
        <v>16</v>
      </c>
      <c r="B25" s="3">
        <v>1180</v>
      </c>
      <c r="C25" s="3">
        <v>1453</v>
      </c>
      <c r="D25" s="3">
        <v>1180</v>
      </c>
      <c r="E25" s="6">
        <f t="shared" si="0"/>
        <v>100</v>
      </c>
      <c r="F25" s="3">
        <v>5</v>
      </c>
      <c r="G25" s="3">
        <v>268</v>
      </c>
      <c r="H25" s="7"/>
    </row>
    <row r="26" spans="1:8" ht="19.5" customHeight="1">
      <c r="A26" s="5" t="s">
        <v>24</v>
      </c>
      <c r="B26" s="3">
        <v>2413</v>
      </c>
      <c r="C26" s="3">
        <v>2675</v>
      </c>
      <c r="D26" s="3">
        <v>2413</v>
      </c>
      <c r="E26" s="6">
        <f t="shared" si="0"/>
        <v>100</v>
      </c>
      <c r="F26" s="3">
        <v>10</v>
      </c>
      <c r="G26" s="3">
        <v>252</v>
      </c>
      <c r="H26" s="7"/>
    </row>
    <row r="27" spans="1:8" ht="18.75">
      <c r="A27" s="5" t="s">
        <v>16</v>
      </c>
      <c r="B27" s="3">
        <v>1589</v>
      </c>
      <c r="C27" s="3">
        <v>2065</v>
      </c>
      <c r="D27" s="3">
        <v>1589</v>
      </c>
      <c r="E27" s="6">
        <f t="shared" si="0"/>
        <v>100</v>
      </c>
      <c r="F27" s="3">
        <v>8</v>
      </c>
      <c r="G27" s="3">
        <v>468</v>
      </c>
      <c r="H27" s="7"/>
    </row>
    <row r="28" spans="1:8" ht="18.75" customHeight="1">
      <c r="A28" s="5" t="s">
        <v>25</v>
      </c>
      <c r="B28" s="3">
        <v>1455</v>
      </c>
      <c r="C28" s="3">
        <v>1421</v>
      </c>
      <c r="D28" s="3">
        <v>1418</v>
      </c>
      <c r="E28" s="6">
        <f t="shared" si="0"/>
        <v>97.45704467353951</v>
      </c>
      <c r="F28" s="3">
        <v>3</v>
      </c>
      <c r="G28" s="3"/>
      <c r="H28" s="7"/>
    </row>
    <row r="29" spans="1:8" ht="18.75">
      <c r="A29" s="5" t="s">
        <v>16</v>
      </c>
      <c r="B29" s="3">
        <v>625</v>
      </c>
      <c r="C29" s="3">
        <v>732</v>
      </c>
      <c r="D29" s="3">
        <v>625</v>
      </c>
      <c r="E29" s="6">
        <f t="shared" si="0"/>
        <v>100</v>
      </c>
      <c r="F29" s="3">
        <v>3</v>
      </c>
      <c r="G29" s="3">
        <v>104</v>
      </c>
      <c r="H29" s="7"/>
    </row>
    <row r="30" spans="1:8" ht="17.25" customHeight="1">
      <c r="A30" s="5" t="s">
        <v>26</v>
      </c>
      <c r="B30" s="3">
        <v>1841</v>
      </c>
      <c r="C30" s="3">
        <v>1651</v>
      </c>
      <c r="D30" s="3">
        <v>1649</v>
      </c>
      <c r="E30" s="6">
        <f t="shared" si="0"/>
        <v>89.57088538837588</v>
      </c>
      <c r="F30" s="3">
        <v>2</v>
      </c>
      <c r="G30" s="3"/>
      <c r="H30" s="7"/>
    </row>
    <row r="31" spans="1:8" ht="18.75">
      <c r="A31" s="5" t="s">
        <v>16</v>
      </c>
      <c r="B31" s="3">
        <v>2091</v>
      </c>
      <c r="C31" s="3">
        <v>2397</v>
      </c>
      <c r="D31" s="3">
        <v>2091</v>
      </c>
      <c r="E31" s="6">
        <f t="shared" si="0"/>
        <v>100</v>
      </c>
      <c r="F31" s="3">
        <v>9</v>
      </c>
      <c r="G31" s="3">
        <v>297</v>
      </c>
      <c r="H31" s="7"/>
    </row>
    <row r="32" spans="1:8" ht="18.75">
      <c r="A32" s="5" t="s">
        <v>27</v>
      </c>
      <c r="B32" s="3">
        <v>1976</v>
      </c>
      <c r="C32" s="3">
        <v>0</v>
      </c>
      <c r="D32" s="3">
        <v>0</v>
      </c>
      <c r="E32" s="6">
        <f t="shared" si="0"/>
        <v>0</v>
      </c>
      <c r="F32" s="3"/>
      <c r="G32" s="3"/>
      <c r="H32" s="7"/>
    </row>
    <row r="33" spans="1:8" ht="18.75">
      <c r="A33" s="5" t="s">
        <v>28</v>
      </c>
      <c r="B33" s="3">
        <v>2400</v>
      </c>
      <c r="C33" s="3">
        <v>0</v>
      </c>
      <c r="D33" s="3">
        <v>0</v>
      </c>
      <c r="E33" s="6">
        <f t="shared" si="0"/>
        <v>0</v>
      </c>
      <c r="F33" s="3"/>
      <c r="G33" s="3"/>
      <c r="H33" s="7"/>
    </row>
    <row r="34" spans="1:8" ht="39.75" customHeight="1">
      <c r="A34" s="5" t="s">
        <v>29</v>
      </c>
      <c r="B34" s="3">
        <v>100</v>
      </c>
      <c r="C34" s="3">
        <v>169</v>
      </c>
      <c r="D34" s="3">
        <v>100</v>
      </c>
      <c r="E34" s="6">
        <f t="shared" si="0"/>
        <v>100</v>
      </c>
      <c r="F34" s="3">
        <v>1</v>
      </c>
      <c r="G34" s="3">
        <v>68</v>
      </c>
      <c r="H34" s="7"/>
    </row>
    <row r="35" spans="1:8" ht="36.75" customHeight="1">
      <c r="A35" s="5" t="s">
        <v>30</v>
      </c>
      <c r="B35" s="3">
        <v>20</v>
      </c>
      <c r="C35" s="3">
        <v>27</v>
      </c>
      <c r="D35" s="3">
        <v>20</v>
      </c>
      <c r="E35" s="6">
        <f t="shared" si="0"/>
        <v>100</v>
      </c>
      <c r="F35" s="3"/>
      <c r="G35" s="3">
        <v>7</v>
      </c>
      <c r="H35" s="7"/>
    </row>
    <row r="36" spans="1:8" ht="36.75" customHeight="1">
      <c r="A36" s="5" t="s">
        <v>31</v>
      </c>
      <c r="B36" s="3">
        <v>1500</v>
      </c>
      <c r="C36" s="3">
        <v>1596</v>
      </c>
      <c r="D36" s="3">
        <v>1500</v>
      </c>
      <c r="E36" s="6">
        <f t="shared" si="0"/>
        <v>100</v>
      </c>
      <c r="F36" s="3">
        <v>4</v>
      </c>
      <c r="G36" s="3">
        <v>92</v>
      </c>
      <c r="H36" s="7"/>
    </row>
    <row r="37" spans="1:8" ht="39" customHeight="1">
      <c r="A37" s="5" t="s">
        <v>32</v>
      </c>
      <c r="B37" s="3">
        <v>165</v>
      </c>
      <c r="C37" s="3">
        <v>156</v>
      </c>
      <c r="D37" s="3">
        <v>156</v>
      </c>
      <c r="E37" s="6">
        <f t="shared" si="0"/>
        <v>94.54545454545455</v>
      </c>
      <c r="F37" s="3"/>
      <c r="G37" s="3"/>
      <c r="H37" s="7"/>
    </row>
    <row r="38" spans="1:8" ht="39" customHeight="1">
      <c r="A38" s="5" t="s">
        <v>33</v>
      </c>
      <c r="B38" s="3">
        <v>310</v>
      </c>
      <c r="C38" s="3">
        <v>651</v>
      </c>
      <c r="D38" s="3">
        <v>310</v>
      </c>
      <c r="E38" s="6">
        <f t="shared" si="0"/>
        <v>100</v>
      </c>
      <c r="F38" s="3">
        <v>68</v>
      </c>
      <c r="G38" s="3">
        <v>273</v>
      </c>
      <c r="H38" s="7"/>
    </row>
    <row r="39" spans="1:8" ht="39" customHeight="1">
      <c r="A39" s="5" t="s">
        <v>34</v>
      </c>
      <c r="B39" s="3">
        <v>20</v>
      </c>
      <c r="C39" s="3">
        <v>98</v>
      </c>
      <c r="D39" s="3">
        <v>20</v>
      </c>
      <c r="E39" s="6">
        <f t="shared" si="0"/>
        <v>100</v>
      </c>
      <c r="F39" s="3">
        <v>9</v>
      </c>
      <c r="G39" s="3">
        <v>69</v>
      </c>
      <c r="H39" s="7"/>
    </row>
    <row r="40" spans="1:8" ht="39" customHeight="1">
      <c r="A40" s="5" t="s">
        <v>35</v>
      </c>
      <c r="B40" s="3">
        <v>725</v>
      </c>
      <c r="C40" s="3">
        <v>977</v>
      </c>
      <c r="D40" s="3">
        <v>725</v>
      </c>
      <c r="E40" s="6">
        <f t="shared" si="0"/>
        <v>100</v>
      </c>
      <c r="F40" s="3">
        <v>18</v>
      </c>
      <c r="G40" s="3">
        <v>234</v>
      </c>
      <c r="H40" s="7"/>
    </row>
    <row r="41" spans="1:8" ht="41.25" customHeight="1">
      <c r="A41" s="5" t="s">
        <v>36</v>
      </c>
      <c r="B41" s="3">
        <v>165</v>
      </c>
      <c r="C41" s="3">
        <v>274</v>
      </c>
      <c r="D41" s="3">
        <v>165</v>
      </c>
      <c r="E41" s="6">
        <f t="shared" si="0"/>
        <v>100</v>
      </c>
      <c r="F41" s="3">
        <v>29</v>
      </c>
      <c r="G41" s="3">
        <v>80</v>
      </c>
      <c r="H41" s="7"/>
    </row>
    <row r="42" spans="1:8" ht="22.5" customHeight="1">
      <c r="A42" s="5" t="s">
        <v>37</v>
      </c>
      <c r="B42" s="3">
        <v>3205</v>
      </c>
      <c r="C42" s="3">
        <v>2713</v>
      </c>
      <c r="D42" s="3">
        <v>2652</v>
      </c>
      <c r="E42" s="6">
        <f t="shared" si="0"/>
        <v>82.74570982839315</v>
      </c>
      <c r="F42" s="3">
        <v>61</v>
      </c>
      <c r="G42" s="3"/>
      <c r="H42" s="7"/>
    </row>
    <row r="43" spans="1:8" ht="23.25" customHeight="1">
      <c r="A43" s="5" t="s">
        <v>38</v>
      </c>
      <c r="B43" s="3">
        <v>250</v>
      </c>
      <c r="C43" s="3">
        <v>389</v>
      </c>
      <c r="D43" s="3">
        <v>250</v>
      </c>
      <c r="E43" s="6">
        <f t="shared" si="0"/>
        <v>100</v>
      </c>
      <c r="F43" s="3">
        <v>13</v>
      </c>
      <c r="G43" s="3">
        <v>126</v>
      </c>
      <c r="H43" s="8"/>
    </row>
    <row r="44" spans="1:8" ht="18.75">
      <c r="A44" s="5" t="s">
        <v>39</v>
      </c>
      <c r="B44" s="3">
        <f>SUM(B6:B43)</f>
        <v>65363</v>
      </c>
      <c r="C44" s="3">
        <f>SUM(C6:C43)</f>
        <v>73628</v>
      </c>
      <c r="D44" s="3">
        <f>SUM(D6:D43)</f>
        <v>59570</v>
      </c>
      <c r="E44" s="6">
        <f t="shared" si="0"/>
        <v>91.13718770558268</v>
      </c>
      <c r="F44" s="3">
        <f>SUM(F6:F43)</f>
        <v>544</v>
      </c>
      <c r="G44" s="3">
        <f>SUM(G6:G43)</f>
        <v>13514</v>
      </c>
      <c r="H44" s="3">
        <f>SUM(H6:H43)</f>
        <v>0</v>
      </c>
    </row>
    <row r="45" spans="1:8" ht="18.75">
      <c r="A45" s="5" t="s">
        <v>40</v>
      </c>
      <c r="B45" s="3">
        <f>B6+B9+B10+B11+B13+B15+B17+B19+B21+B23+B24+B26+B28+B30+B33+B34+B36+B38+B40+B42</f>
        <v>43901</v>
      </c>
      <c r="C45" s="3">
        <f>C6+C9+C10+C11+C13+C15+C17+C19+C21+C23+C24+C26+C28+C30+C33+C34+C36+C38+C40+C42</f>
        <v>47528</v>
      </c>
      <c r="D45" s="3">
        <f>D6+D9+D10+D11+D13+D15+D17+D19+D21+D23+D24+D26+D28+D30+D33+D34+D36+D38+D40+D42</f>
        <v>40093</v>
      </c>
      <c r="E45" s="6">
        <f t="shared" si="0"/>
        <v>91.32593790574246</v>
      </c>
      <c r="F45" s="3">
        <f>F6+F9+F10+F11+F13+F15+F17+F19+F21+F23+F24+F26+F28+F30+F33+F34+F36+F38+F40+F42</f>
        <v>366</v>
      </c>
      <c r="G45" s="3">
        <f>G6+G9+G10+G11+G13+G15+G17+G19+G21+G23+G24+G26+G28+G30+G33+G34+G36+G38+G40+G42</f>
        <v>7069</v>
      </c>
      <c r="H45" s="3">
        <f>H6+H9+H10+H11+H13+H15+H17+H19+H21+H23+H24+H26+H28+H30+H34+H36+H38+H40+H42</f>
        <v>0</v>
      </c>
    </row>
    <row r="46" spans="1:8" ht="18.75">
      <c r="A46" s="5" t="s">
        <v>16</v>
      </c>
      <c r="B46" s="3">
        <f>B7+B8+B12+B14+B16+B18+B20+B22+B25+B27+B29+B31+B32+B35+B37+B39+B41+B43</f>
        <v>21462</v>
      </c>
      <c r="C46" s="3">
        <f>C7+C8+C12+C14+C16+C18+C20+C22+C25+C27+C29+C31+C32+C35+C37+C39+C41+C43</f>
        <v>26100</v>
      </c>
      <c r="D46" s="3">
        <f>D7+D8+D12+D14+D16+D18+D20+D22+D25+D27+D29+D31+D32+D35+D37+D39+D41+D43</f>
        <v>19477</v>
      </c>
      <c r="E46" s="6">
        <f t="shared" si="0"/>
        <v>90.75109495853135</v>
      </c>
      <c r="F46" s="3">
        <f>F7+F8+F12+F14+F16+F18+F20+F22+F25+F27+F29+F31+F32+F35+F37+F39+F41+F43</f>
        <v>178</v>
      </c>
      <c r="G46" s="3">
        <f>G7+G8+G12+G14+G16+G18+G20+G22+G25+G27+G29+G31+G32+G35+G37+G39+G41+G43</f>
        <v>6445</v>
      </c>
      <c r="H46" s="3">
        <f>H7+H8+H12+H14+H16+H18+H20+H22+H25+H27+H29+H31+H35+H37+H39+H41+H43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15.75390625" style="0" customWidth="1"/>
    <col min="3" max="3" width="10.625" style="0" customWidth="1"/>
    <col min="4" max="4" width="10.375" style="0" customWidth="1"/>
    <col min="5" max="5" width="7.00390625" style="0" customWidth="1"/>
    <col min="6" max="6" width="8.00390625" style="0" customWidth="1"/>
    <col min="7" max="7" width="7.875" style="0" customWidth="1"/>
    <col min="8" max="8" width="7.375" style="0" customWidth="1"/>
  </cols>
  <sheetData>
    <row r="2" ht="12.75">
      <c r="C2" t="s">
        <v>41</v>
      </c>
    </row>
    <row r="3" ht="12.75">
      <c r="C3" t="s">
        <v>42</v>
      </c>
    </row>
    <row r="5" spans="1:8" ht="63.75">
      <c r="A5" s="9" t="s">
        <v>2</v>
      </c>
      <c r="B5" s="9" t="s">
        <v>43</v>
      </c>
      <c r="C5" s="9" t="s">
        <v>4</v>
      </c>
      <c r="D5" s="9" t="s">
        <v>44</v>
      </c>
      <c r="E5" s="9" t="s">
        <v>6</v>
      </c>
      <c r="F5" s="9" t="s">
        <v>7</v>
      </c>
      <c r="G5" s="9" t="s">
        <v>8</v>
      </c>
      <c r="H5" s="10"/>
    </row>
    <row r="6" spans="1:8" ht="12.75">
      <c r="A6" s="11" t="s">
        <v>45</v>
      </c>
      <c r="B6" s="9">
        <v>1705</v>
      </c>
      <c r="C6" s="9">
        <v>1867</v>
      </c>
      <c r="D6" s="9">
        <v>1705</v>
      </c>
      <c r="E6" s="9">
        <f aca="true" t="shared" si="0" ref="E6:E20">D6/B6%</f>
        <v>100</v>
      </c>
      <c r="F6" s="9">
        <v>85</v>
      </c>
      <c r="G6" s="9">
        <v>77</v>
      </c>
      <c r="H6" s="12"/>
    </row>
    <row r="7" spans="1:8" ht="12.75">
      <c r="A7" s="11" t="s">
        <v>46</v>
      </c>
      <c r="B7" s="9">
        <v>5820</v>
      </c>
      <c r="C7" s="9">
        <v>6036</v>
      </c>
      <c r="D7" s="9">
        <v>5820</v>
      </c>
      <c r="E7" s="13">
        <f t="shared" si="0"/>
        <v>100</v>
      </c>
      <c r="F7" s="9">
        <v>4</v>
      </c>
      <c r="G7" s="9">
        <v>212</v>
      </c>
      <c r="H7" s="12"/>
    </row>
    <row r="8" spans="1:8" ht="25.5">
      <c r="A8" s="11" t="s">
        <v>47</v>
      </c>
      <c r="B8" s="9">
        <v>1095</v>
      </c>
      <c r="C8" s="9">
        <v>1113</v>
      </c>
      <c r="D8" s="9">
        <v>1095</v>
      </c>
      <c r="E8" s="13">
        <f t="shared" si="0"/>
        <v>100</v>
      </c>
      <c r="F8" s="9"/>
      <c r="G8" s="9">
        <v>18</v>
      </c>
      <c r="H8" s="12"/>
    </row>
    <row r="9" spans="1:8" ht="12.75">
      <c r="A9" s="11" t="s">
        <v>48</v>
      </c>
      <c r="B9" s="9">
        <v>120</v>
      </c>
      <c r="C9" s="9">
        <v>154</v>
      </c>
      <c r="D9" s="9">
        <v>120</v>
      </c>
      <c r="E9" s="13">
        <f t="shared" si="0"/>
        <v>100</v>
      </c>
      <c r="F9" s="9">
        <v>26</v>
      </c>
      <c r="G9" s="9">
        <v>8</v>
      </c>
      <c r="H9" s="12"/>
    </row>
    <row r="10" spans="1:8" ht="12.75">
      <c r="A10" s="14" t="s">
        <v>49</v>
      </c>
      <c r="B10" s="15">
        <v>3465</v>
      </c>
      <c r="C10" s="15">
        <v>3661</v>
      </c>
      <c r="D10" s="15">
        <v>3465</v>
      </c>
      <c r="E10" s="13">
        <f t="shared" si="0"/>
        <v>100</v>
      </c>
      <c r="F10" s="15">
        <v>29</v>
      </c>
      <c r="G10" s="15">
        <v>167</v>
      </c>
      <c r="H10" s="12"/>
    </row>
    <row r="11" spans="1:8" ht="12.75">
      <c r="A11" s="14" t="s">
        <v>16</v>
      </c>
      <c r="B11" s="15">
        <v>275</v>
      </c>
      <c r="C11" s="15">
        <v>202</v>
      </c>
      <c r="D11" s="15">
        <v>182</v>
      </c>
      <c r="E11" s="13">
        <f t="shared" si="0"/>
        <v>66.18181818181819</v>
      </c>
      <c r="F11" s="15">
        <v>20</v>
      </c>
      <c r="G11" s="16"/>
      <c r="H11" s="12"/>
    </row>
    <row r="12" spans="1:8" ht="25.5">
      <c r="A12" s="14" t="s">
        <v>50</v>
      </c>
      <c r="B12" s="15">
        <v>1465</v>
      </c>
      <c r="C12" s="15">
        <v>1340</v>
      </c>
      <c r="D12" s="15">
        <v>1320</v>
      </c>
      <c r="E12" s="13">
        <f t="shared" si="0"/>
        <v>90.10238907849829</v>
      </c>
      <c r="F12" s="15">
        <v>20</v>
      </c>
      <c r="G12" s="15"/>
      <c r="H12" s="12"/>
    </row>
    <row r="13" spans="1:8" ht="12.75">
      <c r="A13" s="14" t="s">
        <v>25</v>
      </c>
      <c r="B13" s="15">
        <v>1510</v>
      </c>
      <c r="C13" s="15">
        <v>1686</v>
      </c>
      <c r="D13" s="15">
        <v>1510</v>
      </c>
      <c r="E13" s="13">
        <f t="shared" si="0"/>
        <v>100</v>
      </c>
      <c r="F13" s="15"/>
      <c r="G13" s="15">
        <v>176</v>
      </c>
      <c r="H13" s="12"/>
    </row>
    <row r="14" spans="1:8" ht="12.75">
      <c r="A14" s="14" t="s">
        <v>51</v>
      </c>
      <c r="B14" s="15">
        <v>1005</v>
      </c>
      <c r="C14" s="15">
        <v>1054</v>
      </c>
      <c r="D14" s="15">
        <v>1005</v>
      </c>
      <c r="E14" s="13">
        <f t="shared" si="0"/>
        <v>100</v>
      </c>
      <c r="F14" s="15"/>
      <c r="G14" s="17">
        <v>49</v>
      </c>
      <c r="H14" s="12"/>
    </row>
    <row r="15" spans="1:8" ht="12.75">
      <c r="A15" s="14" t="s">
        <v>16</v>
      </c>
      <c r="B15" s="15">
        <v>565</v>
      </c>
      <c r="C15" s="15">
        <v>647</v>
      </c>
      <c r="D15" s="15">
        <v>565</v>
      </c>
      <c r="E15" s="13">
        <f t="shared" si="0"/>
        <v>100</v>
      </c>
      <c r="F15" s="15"/>
      <c r="G15" s="15">
        <v>82</v>
      </c>
      <c r="H15" s="12"/>
    </row>
    <row r="16" spans="1:8" ht="25.5">
      <c r="A16" s="14" t="s">
        <v>52</v>
      </c>
      <c r="B16" s="15">
        <v>105</v>
      </c>
      <c r="C16" s="15">
        <v>119</v>
      </c>
      <c r="D16" s="15">
        <v>105</v>
      </c>
      <c r="E16" s="13">
        <f t="shared" si="0"/>
        <v>100</v>
      </c>
      <c r="F16" s="16"/>
      <c r="G16" s="15">
        <v>14</v>
      </c>
      <c r="H16" s="12"/>
    </row>
    <row r="17" spans="1:8" ht="25.5">
      <c r="A17" s="14" t="s">
        <v>53</v>
      </c>
      <c r="B17" s="15">
        <v>800</v>
      </c>
      <c r="C17" s="15">
        <v>900</v>
      </c>
      <c r="D17" s="15">
        <v>800</v>
      </c>
      <c r="E17" s="13">
        <f t="shared" si="0"/>
        <v>100</v>
      </c>
      <c r="F17" s="16"/>
      <c r="G17" s="17">
        <v>100</v>
      </c>
      <c r="H17" s="12"/>
    </row>
    <row r="18" spans="1:8" ht="12.75">
      <c r="A18" s="14" t="s">
        <v>54</v>
      </c>
      <c r="B18" s="17">
        <f>B6+B7+B8+B9+B10+B11+B12+B13+B14+B15+B16+B17</f>
        <v>17930</v>
      </c>
      <c r="C18" s="17">
        <f>C6+C7+C8+C9+C10+C11+C12+C13+C14+C15+C16+C17</f>
        <v>18779</v>
      </c>
      <c r="D18" s="17">
        <f>D6+D7+D8+D9+D10+D11+D12+D13+D14+D15+D16+D17</f>
        <v>17692</v>
      </c>
      <c r="E18" s="13">
        <f t="shared" si="0"/>
        <v>98.67261572783045</v>
      </c>
      <c r="F18" s="17">
        <f>F6+F7+F8+F9+F10+F11+F12+F13+F14+F15+F16+F17</f>
        <v>184</v>
      </c>
      <c r="G18" s="17">
        <f>G6+G7+G8+G9+G10+G11+G12+G13+G14+G15+G16+G17</f>
        <v>903</v>
      </c>
      <c r="H18" s="17">
        <f>H6+H7+H8+H9+H10+H11+H12+H13+H14+H15+H16+H17</f>
        <v>0</v>
      </c>
    </row>
    <row r="19" spans="1:8" ht="12.75">
      <c r="A19" s="14" t="s">
        <v>40</v>
      </c>
      <c r="B19" s="17">
        <f>B7+B8+B10+B12+B13+B14+B16+B17</f>
        <v>15265</v>
      </c>
      <c r="C19" s="17">
        <f>C7+C8+C10+C12+C13+C14+C16+C17</f>
        <v>15909</v>
      </c>
      <c r="D19" s="17">
        <f>D7+D8+D10+D12+D13+D14+D16+D17</f>
        <v>15120</v>
      </c>
      <c r="E19" s="13">
        <f t="shared" si="0"/>
        <v>99.05011464133639</v>
      </c>
      <c r="F19" s="17">
        <f>F7+F8+F10+F12+F13+F14+F16+F17</f>
        <v>53</v>
      </c>
      <c r="G19" s="17">
        <f>G7+G8+G10+G12+G13+G14+G16+G17</f>
        <v>736</v>
      </c>
      <c r="H19" s="17">
        <f>H7+H8+H10+H12+H13+H14+H16+H17</f>
        <v>0</v>
      </c>
    </row>
    <row r="20" spans="1:8" ht="12.75">
      <c r="A20" s="14" t="s">
        <v>16</v>
      </c>
      <c r="B20" s="17">
        <f>B6+B9+B11+B15</f>
        <v>2665</v>
      </c>
      <c r="C20" s="17">
        <f>C6+C9+C11+C15</f>
        <v>2870</v>
      </c>
      <c r="D20" s="17">
        <f>D6+D9+D11+D15</f>
        <v>2572</v>
      </c>
      <c r="E20" s="13">
        <f t="shared" si="0"/>
        <v>96.51031894934334</v>
      </c>
      <c r="F20" s="17">
        <f>F6+F9+F11+F15</f>
        <v>131</v>
      </c>
      <c r="G20" s="17">
        <f>G6+G9+G11+G15</f>
        <v>167</v>
      </c>
      <c r="H20" s="17">
        <f>H6+H9+H11+H15</f>
        <v>0</v>
      </c>
    </row>
    <row r="24" ht="12.75">
      <c r="C24" t="s">
        <v>55</v>
      </c>
    </row>
    <row r="26" spans="1:8" ht="63.75">
      <c r="A26" s="9" t="s">
        <v>2</v>
      </c>
      <c r="B26" s="9" t="s">
        <v>43</v>
      </c>
      <c r="C26" s="9" t="s">
        <v>4</v>
      </c>
      <c r="D26" s="9" t="s">
        <v>44</v>
      </c>
      <c r="E26" s="9" t="s">
        <v>6</v>
      </c>
      <c r="F26" s="9" t="s">
        <v>7</v>
      </c>
      <c r="G26" s="9" t="s">
        <v>8</v>
      </c>
      <c r="H26" s="10"/>
    </row>
    <row r="27" spans="1:8" ht="12.75">
      <c r="A27" s="11" t="s">
        <v>45</v>
      </c>
      <c r="B27" s="9">
        <v>530</v>
      </c>
      <c r="C27" s="9">
        <v>525</v>
      </c>
      <c r="D27" s="9">
        <v>497</v>
      </c>
      <c r="E27" s="13">
        <f aca="true" t="shared" si="1" ref="E27:E35">D27/B27%</f>
        <v>93.77358490566039</v>
      </c>
      <c r="F27" s="9">
        <v>28</v>
      </c>
      <c r="G27" s="9"/>
      <c r="H27" s="12"/>
    </row>
    <row r="28" spans="1:8" ht="12.75">
      <c r="A28" s="11" t="s">
        <v>46</v>
      </c>
      <c r="B28" s="9">
        <v>1600</v>
      </c>
      <c r="C28" s="9">
        <v>1709</v>
      </c>
      <c r="D28" s="9">
        <v>1600</v>
      </c>
      <c r="E28" s="13">
        <f t="shared" si="1"/>
        <v>100</v>
      </c>
      <c r="F28" s="9">
        <v>26</v>
      </c>
      <c r="G28" s="9">
        <v>83</v>
      </c>
      <c r="H28" s="12"/>
    </row>
    <row r="29" spans="1:8" ht="12.75">
      <c r="A29" s="11" t="s">
        <v>49</v>
      </c>
      <c r="B29" s="9">
        <v>1130</v>
      </c>
      <c r="C29" s="9">
        <v>1345</v>
      </c>
      <c r="D29" s="9">
        <v>1130</v>
      </c>
      <c r="E29" s="13">
        <f t="shared" si="1"/>
        <v>100</v>
      </c>
      <c r="F29" s="9">
        <v>21</v>
      </c>
      <c r="G29" s="9">
        <v>194</v>
      </c>
      <c r="H29" s="12"/>
    </row>
    <row r="30" spans="1:8" ht="12.75">
      <c r="A30" s="14" t="s">
        <v>16</v>
      </c>
      <c r="B30" s="17">
        <v>65</v>
      </c>
      <c r="C30" s="17">
        <v>53</v>
      </c>
      <c r="D30" s="17">
        <v>53</v>
      </c>
      <c r="E30" s="13">
        <f t="shared" si="1"/>
        <v>81.53846153846153</v>
      </c>
      <c r="F30" s="17"/>
      <c r="G30" s="17"/>
      <c r="H30" s="12"/>
    </row>
    <row r="31" spans="1:8" ht="25.5">
      <c r="A31" s="14" t="s">
        <v>50</v>
      </c>
      <c r="B31" s="17">
        <v>665</v>
      </c>
      <c r="C31" s="17">
        <v>706</v>
      </c>
      <c r="D31" s="17">
        <v>665</v>
      </c>
      <c r="E31" s="13">
        <f t="shared" si="1"/>
        <v>100</v>
      </c>
      <c r="F31" s="17">
        <v>8</v>
      </c>
      <c r="G31" s="17">
        <v>33</v>
      </c>
      <c r="H31" s="12"/>
    </row>
    <row r="32" spans="1:8" ht="12.75">
      <c r="A32" s="14" t="s">
        <v>25</v>
      </c>
      <c r="B32" s="17">
        <v>930</v>
      </c>
      <c r="C32" s="17">
        <v>1126</v>
      </c>
      <c r="D32" s="17">
        <v>930</v>
      </c>
      <c r="E32" s="13">
        <f t="shared" si="1"/>
        <v>99.99999999999999</v>
      </c>
      <c r="F32" s="17">
        <v>60</v>
      </c>
      <c r="G32" s="17">
        <v>136</v>
      </c>
      <c r="H32" s="12"/>
    </row>
    <row r="33" spans="1:8" ht="12.75">
      <c r="A33" s="14" t="s">
        <v>54</v>
      </c>
      <c r="B33" s="17">
        <f>B27+B28+B29+B30+B31+B32</f>
        <v>4920</v>
      </c>
      <c r="C33" s="17">
        <f>C27+C28+C29+C30+C31+C32</f>
        <v>5464</v>
      </c>
      <c r="D33" s="17">
        <f>D27+D28+D29+D30+D31+D32</f>
        <v>4875</v>
      </c>
      <c r="E33" s="13">
        <f t="shared" si="1"/>
        <v>99.08536585365853</v>
      </c>
      <c r="F33" s="17">
        <f>F27+F28+F29+F30+F31+F32</f>
        <v>143</v>
      </c>
      <c r="G33" s="17">
        <f>G27+G28+G29+G30+G31+G32</f>
        <v>446</v>
      </c>
      <c r="H33" s="17">
        <f>H27+H28+H29+H30+H31+H32</f>
        <v>0</v>
      </c>
    </row>
    <row r="34" spans="1:8" ht="12.75">
      <c r="A34" s="14" t="s">
        <v>40</v>
      </c>
      <c r="B34" s="17">
        <f>B28+B29+B31+B32</f>
        <v>4325</v>
      </c>
      <c r="C34" s="17">
        <f>C28+C29+C31+C32</f>
        <v>4886</v>
      </c>
      <c r="D34" s="17">
        <f>D28+D29+D31+D32</f>
        <v>4325</v>
      </c>
      <c r="E34" s="13">
        <f t="shared" si="1"/>
        <v>100</v>
      </c>
      <c r="F34" s="17">
        <f>F28+F29+F31+F32</f>
        <v>115</v>
      </c>
      <c r="G34" s="17">
        <f>G28+G29+G31+G32</f>
        <v>446</v>
      </c>
      <c r="H34" s="17">
        <f>H28+H29+H31+H32</f>
        <v>0</v>
      </c>
    </row>
    <row r="35" spans="1:8" ht="12.75">
      <c r="A35" s="14" t="s">
        <v>16</v>
      </c>
      <c r="B35" s="17">
        <f>B27+B30</f>
        <v>595</v>
      </c>
      <c r="C35" s="17">
        <f>C27+C30</f>
        <v>578</v>
      </c>
      <c r="D35" s="17">
        <f>D27+D30</f>
        <v>550</v>
      </c>
      <c r="E35" s="13">
        <f t="shared" si="1"/>
        <v>92.43697478991596</v>
      </c>
      <c r="F35" s="17">
        <f>F27+F30</f>
        <v>28</v>
      </c>
      <c r="G35" s="17">
        <f>G27+G30</f>
        <v>0</v>
      </c>
      <c r="H35" s="17">
        <f>H27+H30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7.75390625" style="0" customWidth="1"/>
    <col min="2" max="2" width="11.625" style="0" customWidth="1"/>
    <col min="3" max="3" width="11.875" style="0" customWidth="1"/>
    <col min="4" max="4" width="13.375" style="0" customWidth="1"/>
  </cols>
  <sheetData>
    <row r="1" spans="1:6" ht="15.75">
      <c r="A1" s="18"/>
      <c r="B1" s="18"/>
      <c r="C1" s="18"/>
      <c r="D1" s="19" t="s">
        <v>56</v>
      </c>
      <c r="E1" s="18"/>
      <c r="F1" s="20"/>
    </row>
    <row r="2" spans="1:6" ht="17.25" customHeight="1">
      <c r="A2" s="18"/>
      <c r="B2" s="18"/>
      <c r="C2" s="18"/>
      <c r="D2" s="19" t="s">
        <v>1</v>
      </c>
      <c r="E2" s="18"/>
      <c r="F2" s="20"/>
    </row>
    <row r="3" spans="1:6" ht="17.25" customHeight="1">
      <c r="A3" s="18"/>
      <c r="B3" s="18"/>
      <c r="C3" s="18"/>
      <c r="D3" s="18"/>
      <c r="E3" s="18"/>
      <c r="F3" s="20"/>
    </row>
    <row r="4" spans="1:6" ht="19.5" customHeight="1">
      <c r="A4" s="21" t="s">
        <v>2</v>
      </c>
      <c r="B4" s="21" t="s">
        <v>3</v>
      </c>
      <c r="C4" s="21"/>
      <c r="D4" s="21" t="s">
        <v>57</v>
      </c>
      <c r="E4" s="21" t="s">
        <v>6</v>
      </c>
      <c r="F4" s="20"/>
    </row>
    <row r="5" spans="1:6" ht="36.75" customHeight="1">
      <c r="A5" s="22" t="s">
        <v>10</v>
      </c>
      <c r="B5" s="21">
        <v>664</v>
      </c>
      <c r="C5" s="21"/>
      <c r="D5" s="21">
        <v>690</v>
      </c>
      <c r="E5" s="23">
        <f aca="true" t="shared" si="0" ref="E5:E43">D5/B5%</f>
        <v>103.91566265060241</v>
      </c>
      <c r="F5" s="20"/>
    </row>
    <row r="6" spans="1:6" ht="17.25" customHeight="1">
      <c r="A6" s="22" t="s">
        <v>11</v>
      </c>
      <c r="B6" s="21">
        <v>8900</v>
      </c>
      <c r="C6" s="21"/>
      <c r="D6" s="21">
        <v>9900</v>
      </c>
      <c r="E6" s="23">
        <f t="shared" si="0"/>
        <v>111.23595505617978</v>
      </c>
      <c r="F6" s="20"/>
    </row>
    <row r="7" spans="1:6" ht="18.75" customHeight="1">
      <c r="A7" s="22" t="s">
        <v>12</v>
      </c>
      <c r="B7" s="21">
        <v>1032</v>
      </c>
      <c r="C7" s="21"/>
      <c r="D7" s="21">
        <v>1248</v>
      </c>
      <c r="E7" s="23">
        <f t="shared" si="0"/>
        <v>120.93023255813954</v>
      </c>
      <c r="F7" s="20"/>
    </row>
    <row r="8" spans="1:6" ht="19.5" customHeight="1">
      <c r="A8" s="22" t="s">
        <v>13</v>
      </c>
      <c r="B8" s="21">
        <v>11400</v>
      </c>
      <c r="C8" s="21"/>
      <c r="D8" s="21">
        <v>13009</v>
      </c>
      <c r="E8" s="23">
        <f t="shared" si="0"/>
        <v>114.1140350877193</v>
      </c>
      <c r="F8" s="20"/>
    </row>
    <row r="9" spans="1:6" ht="17.25" customHeight="1">
      <c r="A9" s="22" t="s">
        <v>14</v>
      </c>
      <c r="B9" s="21">
        <v>1404</v>
      </c>
      <c r="C9" s="21"/>
      <c r="D9" s="21">
        <v>1606</v>
      </c>
      <c r="E9" s="23">
        <f t="shared" si="0"/>
        <v>114.38746438746439</v>
      </c>
      <c r="F9" s="20"/>
    </row>
    <row r="10" spans="1:6" ht="15" customHeight="1">
      <c r="A10" s="22" t="s">
        <v>15</v>
      </c>
      <c r="B10" s="21">
        <v>656</v>
      </c>
      <c r="C10" s="20"/>
      <c r="D10" s="21">
        <v>584</v>
      </c>
      <c r="E10" s="23">
        <f t="shared" si="0"/>
        <v>89.02439024390245</v>
      </c>
      <c r="F10" s="20"/>
    </row>
    <row r="11" spans="1:6" ht="21.75" customHeight="1">
      <c r="A11" s="22" t="s">
        <v>16</v>
      </c>
      <c r="B11" s="21">
        <v>8</v>
      </c>
      <c r="C11" s="20"/>
      <c r="D11" s="21">
        <v>8</v>
      </c>
      <c r="E11" s="23">
        <f t="shared" si="0"/>
        <v>100</v>
      </c>
      <c r="F11" s="20"/>
    </row>
    <row r="12" spans="1:6" ht="15.75">
      <c r="A12" s="22" t="s">
        <v>17</v>
      </c>
      <c r="B12" s="21">
        <v>1400</v>
      </c>
      <c r="C12" s="20"/>
      <c r="D12" s="21">
        <v>1363</v>
      </c>
      <c r="E12" s="23">
        <f t="shared" si="0"/>
        <v>97.35714285714286</v>
      </c>
      <c r="F12" s="20"/>
    </row>
    <row r="13" spans="1:6" ht="15.75">
      <c r="A13" s="22" t="s">
        <v>16</v>
      </c>
      <c r="B13" s="21">
        <v>264</v>
      </c>
      <c r="C13" s="20"/>
      <c r="D13" s="21">
        <v>341</v>
      </c>
      <c r="E13" s="23">
        <f t="shared" si="0"/>
        <v>129.16666666666666</v>
      </c>
      <c r="F13" s="20"/>
    </row>
    <row r="14" spans="1:6" ht="15.75">
      <c r="A14" s="22" t="s">
        <v>18</v>
      </c>
      <c r="B14" s="21">
        <v>644</v>
      </c>
      <c r="C14" s="20"/>
      <c r="D14" s="21">
        <v>921</v>
      </c>
      <c r="E14" s="23">
        <f t="shared" si="0"/>
        <v>143.01242236024845</v>
      </c>
      <c r="F14" s="20"/>
    </row>
    <row r="15" spans="1:6" ht="15.75">
      <c r="A15" s="22" t="s">
        <v>16</v>
      </c>
      <c r="B15" s="21">
        <v>20</v>
      </c>
      <c r="C15" s="20"/>
      <c r="D15" s="21">
        <v>24</v>
      </c>
      <c r="E15" s="23">
        <f t="shared" si="0"/>
        <v>120</v>
      </c>
      <c r="F15" s="20"/>
    </row>
    <row r="16" spans="1:6" ht="15.75">
      <c r="A16" s="22" t="s">
        <v>19</v>
      </c>
      <c r="B16" s="21">
        <v>1760</v>
      </c>
      <c r="C16" s="20"/>
      <c r="D16" s="21">
        <v>1678</v>
      </c>
      <c r="E16" s="23">
        <f t="shared" si="0"/>
        <v>95.34090909090908</v>
      </c>
      <c r="F16" s="20"/>
    </row>
    <row r="17" spans="1:6" ht="15.75">
      <c r="A17" s="22" t="s">
        <v>16</v>
      </c>
      <c r="B17" s="21">
        <v>705</v>
      </c>
      <c r="C17" s="20"/>
      <c r="D17" s="21">
        <v>865</v>
      </c>
      <c r="E17" s="23">
        <f t="shared" si="0"/>
        <v>122.69503546099291</v>
      </c>
      <c r="F17" s="20"/>
    </row>
    <row r="18" spans="1:6" ht="15.75">
      <c r="A18" s="22" t="s">
        <v>20</v>
      </c>
      <c r="B18" s="21">
        <v>3360</v>
      </c>
      <c r="C18" s="21"/>
      <c r="D18" s="21">
        <v>3438</v>
      </c>
      <c r="E18" s="23">
        <f t="shared" si="0"/>
        <v>102.32142857142857</v>
      </c>
      <c r="F18" s="20"/>
    </row>
    <row r="19" spans="1:6" ht="15.75">
      <c r="A19" s="22" t="s">
        <v>16</v>
      </c>
      <c r="B19" s="21">
        <v>1132</v>
      </c>
      <c r="C19" s="21"/>
      <c r="D19" s="21">
        <v>1231</v>
      </c>
      <c r="E19" s="23">
        <f t="shared" si="0"/>
        <v>108.74558303886926</v>
      </c>
      <c r="F19" s="20"/>
    </row>
    <row r="20" spans="1:6" ht="15.75">
      <c r="A20" s="22" t="s">
        <v>21</v>
      </c>
      <c r="B20" s="21">
        <v>2632</v>
      </c>
      <c r="C20" s="21"/>
      <c r="D20" s="21">
        <v>2694</v>
      </c>
      <c r="E20" s="23">
        <f t="shared" si="0"/>
        <v>102.35562310030394</v>
      </c>
      <c r="F20" s="20"/>
    </row>
    <row r="21" spans="1:6" ht="15.75">
      <c r="A21" s="22" t="s">
        <v>16</v>
      </c>
      <c r="B21" s="21">
        <v>200</v>
      </c>
      <c r="C21" s="21"/>
      <c r="D21" s="21">
        <v>188</v>
      </c>
      <c r="E21" s="23">
        <f t="shared" si="0"/>
        <v>94</v>
      </c>
      <c r="F21" s="20"/>
    </row>
    <row r="22" spans="1:6" ht="15.75">
      <c r="A22" s="22" t="s">
        <v>22</v>
      </c>
      <c r="B22" s="21">
        <v>648</v>
      </c>
      <c r="C22" s="21"/>
      <c r="D22" s="21">
        <v>844</v>
      </c>
      <c r="E22" s="23">
        <f t="shared" si="0"/>
        <v>130.2469135802469</v>
      </c>
      <c r="F22" s="20"/>
    </row>
    <row r="23" spans="1:6" ht="15.75">
      <c r="A23" s="22" t="s">
        <v>23</v>
      </c>
      <c r="B23" s="21">
        <v>1586</v>
      </c>
      <c r="C23" s="21"/>
      <c r="D23" s="21">
        <v>1601</v>
      </c>
      <c r="E23" s="23">
        <f t="shared" si="0"/>
        <v>100.94577553593948</v>
      </c>
      <c r="F23" s="20"/>
    </row>
    <row r="24" spans="1:6" ht="15.75">
      <c r="A24" s="22" t="s">
        <v>16</v>
      </c>
      <c r="B24" s="21">
        <v>902</v>
      </c>
      <c r="C24" s="21"/>
      <c r="D24" s="21">
        <v>858</v>
      </c>
      <c r="E24" s="23">
        <f t="shared" si="0"/>
        <v>95.1219512195122</v>
      </c>
      <c r="F24" s="20"/>
    </row>
    <row r="25" spans="1:6" ht="15.75">
      <c r="A25" s="22" t="s">
        <v>24</v>
      </c>
      <c r="B25" s="21">
        <v>1844</v>
      </c>
      <c r="C25" s="21"/>
      <c r="D25" s="21">
        <v>2240</v>
      </c>
      <c r="E25" s="23">
        <f t="shared" si="0"/>
        <v>121.47505422993491</v>
      </c>
      <c r="F25" s="20"/>
    </row>
    <row r="26" spans="1:6" ht="15.75">
      <c r="A26" s="22" t="s">
        <v>16</v>
      </c>
      <c r="B26" s="21">
        <v>1231</v>
      </c>
      <c r="C26" s="21"/>
      <c r="D26" s="21">
        <v>1247</v>
      </c>
      <c r="E26" s="23">
        <f t="shared" si="0"/>
        <v>101.29975629569455</v>
      </c>
      <c r="F26" s="20"/>
    </row>
    <row r="27" spans="1:6" ht="15.75">
      <c r="A27" s="22" t="s">
        <v>25</v>
      </c>
      <c r="B27" s="21">
        <v>1164</v>
      </c>
      <c r="C27" s="21"/>
      <c r="D27" s="21">
        <v>1133</v>
      </c>
      <c r="E27" s="23">
        <f t="shared" si="0"/>
        <v>97.33676975945016</v>
      </c>
      <c r="F27" s="20"/>
    </row>
    <row r="28" spans="1:6" ht="15.75">
      <c r="A28" s="22" t="s">
        <v>16</v>
      </c>
      <c r="B28" s="21">
        <v>500</v>
      </c>
      <c r="C28" s="21"/>
      <c r="D28" s="21">
        <v>561</v>
      </c>
      <c r="E28" s="23">
        <f t="shared" si="0"/>
        <v>112.2</v>
      </c>
      <c r="F28" s="20"/>
    </row>
    <row r="29" spans="1:6" ht="15.75">
      <c r="A29" s="22" t="s">
        <v>26</v>
      </c>
      <c r="B29" s="21">
        <v>1432</v>
      </c>
      <c r="C29" s="21"/>
      <c r="D29" s="21">
        <v>1297</v>
      </c>
      <c r="E29" s="23">
        <f t="shared" si="0"/>
        <v>90.57262569832402</v>
      </c>
      <c r="F29" s="20"/>
    </row>
    <row r="30" spans="1:6" ht="15.75">
      <c r="A30" s="22" t="s">
        <v>16</v>
      </c>
      <c r="B30" s="21">
        <v>1632</v>
      </c>
      <c r="C30" s="21"/>
      <c r="D30" s="21">
        <v>1546</v>
      </c>
      <c r="E30" s="23">
        <f t="shared" si="0"/>
        <v>94.73039215686275</v>
      </c>
      <c r="F30" s="20"/>
    </row>
    <row r="31" spans="1:6" ht="31.5">
      <c r="A31" s="22" t="s">
        <v>29</v>
      </c>
      <c r="B31" s="21">
        <v>80</v>
      </c>
      <c r="C31" s="21"/>
      <c r="D31" s="21">
        <v>97</v>
      </c>
      <c r="E31" s="23">
        <f t="shared" si="0"/>
        <v>121.25</v>
      </c>
      <c r="F31" s="20"/>
    </row>
    <row r="32" spans="1:6" ht="31.5">
      <c r="A32" s="22" t="s">
        <v>30</v>
      </c>
      <c r="B32" s="21">
        <v>16</v>
      </c>
      <c r="C32" s="21"/>
      <c r="D32" s="21">
        <v>17</v>
      </c>
      <c r="E32" s="23">
        <f t="shared" si="0"/>
        <v>106.25</v>
      </c>
      <c r="F32" s="20"/>
    </row>
    <row r="33" spans="1:6" ht="31.5">
      <c r="A33" s="22" t="s">
        <v>31</v>
      </c>
      <c r="B33" s="21">
        <v>1200</v>
      </c>
      <c r="C33" s="21"/>
      <c r="D33" s="21">
        <v>1290</v>
      </c>
      <c r="E33" s="23">
        <f t="shared" si="0"/>
        <v>107.5</v>
      </c>
      <c r="F33" s="20"/>
    </row>
    <row r="34" spans="1:6" ht="31.5">
      <c r="A34" s="22" t="s">
        <v>32</v>
      </c>
      <c r="B34" s="21">
        <v>132</v>
      </c>
      <c r="C34" s="21"/>
      <c r="D34" s="21">
        <v>142</v>
      </c>
      <c r="E34" s="23">
        <f t="shared" si="0"/>
        <v>107.57575757575756</v>
      </c>
      <c r="F34" s="20"/>
    </row>
    <row r="35" spans="1:6" ht="31.5">
      <c r="A35" s="22" t="s">
        <v>33</v>
      </c>
      <c r="B35" s="21">
        <v>248</v>
      </c>
      <c r="C35" s="21"/>
      <c r="D35" s="21">
        <v>395</v>
      </c>
      <c r="E35" s="23">
        <f t="shared" si="0"/>
        <v>159.2741935483871</v>
      </c>
      <c r="F35" s="20"/>
    </row>
    <row r="36" spans="1:6" ht="31.5">
      <c r="A36" s="22" t="s">
        <v>34</v>
      </c>
      <c r="B36" s="21">
        <v>16</v>
      </c>
      <c r="C36" s="21"/>
      <c r="D36" s="21">
        <v>44</v>
      </c>
      <c r="E36" s="23">
        <f t="shared" si="0"/>
        <v>275</v>
      </c>
      <c r="F36" s="20"/>
    </row>
    <row r="37" spans="1:6" ht="31.5">
      <c r="A37" s="22" t="s">
        <v>35</v>
      </c>
      <c r="B37" s="21">
        <v>580</v>
      </c>
      <c r="C37" s="21"/>
      <c r="D37" s="21">
        <v>711</v>
      </c>
      <c r="E37" s="23">
        <f t="shared" si="0"/>
        <v>122.58620689655173</v>
      </c>
      <c r="F37" s="20"/>
    </row>
    <row r="38" spans="1:6" ht="31.5">
      <c r="A38" s="22" t="s">
        <v>36</v>
      </c>
      <c r="B38" s="21">
        <v>132</v>
      </c>
      <c r="C38" s="21"/>
      <c r="D38" s="21">
        <v>182</v>
      </c>
      <c r="E38" s="23">
        <f t="shared" si="0"/>
        <v>137.87878787878788</v>
      </c>
      <c r="F38" s="20"/>
    </row>
    <row r="39" spans="1:6" ht="15.75">
      <c r="A39" s="22" t="s">
        <v>37</v>
      </c>
      <c r="B39" s="21">
        <v>2564</v>
      </c>
      <c r="C39" s="21"/>
      <c r="D39" s="21">
        <v>2199</v>
      </c>
      <c r="E39" s="23">
        <f t="shared" si="0"/>
        <v>85.76443057722308</v>
      </c>
      <c r="F39" s="20"/>
    </row>
    <row r="40" spans="1:6" ht="15.75">
      <c r="A40" s="22" t="s">
        <v>38</v>
      </c>
      <c r="B40" s="21">
        <v>200</v>
      </c>
      <c r="C40" s="21"/>
      <c r="D40" s="21">
        <v>249</v>
      </c>
      <c r="E40" s="23">
        <f t="shared" si="0"/>
        <v>124.5</v>
      </c>
      <c r="F40" s="20"/>
    </row>
    <row r="41" spans="1:6" ht="15.75">
      <c r="A41" s="22" t="s">
        <v>39</v>
      </c>
      <c r="B41" s="21">
        <f>SUM(B5:B40)</f>
        <v>52288</v>
      </c>
      <c r="C41" s="21">
        <f>SUM(C5:C40)</f>
        <v>0</v>
      </c>
      <c r="D41" s="21">
        <f>SUM(D5:D40)</f>
        <v>56441</v>
      </c>
      <c r="E41" s="23">
        <f t="shared" si="0"/>
        <v>107.94254895960833</v>
      </c>
      <c r="F41" s="20"/>
    </row>
    <row r="42" spans="1:6" ht="15.75">
      <c r="A42" s="22" t="s">
        <v>40</v>
      </c>
      <c r="B42" s="21">
        <f>B5+B8+B9+B10+B12+B14+B16+B18+B20+B22+B23+B25+B27+B29+B31+B33+B35+B37+B39</f>
        <v>35266</v>
      </c>
      <c r="C42" s="21">
        <f>C5+C8+C9+C18+C20+C22+C24+C26+C28+C30+C31+C33+C35+C37+C39+C33+C35+C37+C39</f>
        <v>0</v>
      </c>
      <c r="D42" s="21">
        <f>D5+D8+D9+D10+D12+D14+D16+D18+D20+D22+D23+D25+D27+D29+D31+D33+D35+D37+D39</f>
        <v>37790</v>
      </c>
      <c r="E42" s="23">
        <f t="shared" si="0"/>
        <v>107.15703510463335</v>
      </c>
      <c r="F42" s="20"/>
    </row>
    <row r="43" spans="1:6" ht="15.75">
      <c r="A43" s="22" t="s">
        <v>16</v>
      </c>
      <c r="B43" s="21">
        <f>B6+B7+B11+B13+B15+B17+B19+B21+B24+B26+B28+B30+B32+B34+B36+B38+B40</f>
        <v>17022</v>
      </c>
      <c r="C43" s="21">
        <f>C6+C7+C19+C21+C23+C25+C27+C29+C32+C34+C36+C38+C32+C34+C36+C38+C40</f>
        <v>0</v>
      </c>
      <c r="D43" s="21">
        <f>D6+D7+D11+D13+D15+D17+D19+D21+D24+D26+D28+D30+D32+D34+D36+D38+D40</f>
        <v>18651</v>
      </c>
      <c r="E43" s="23">
        <f t="shared" si="0"/>
        <v>109.56996827634826</v>
      </c>
      <c r="F43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dcterms:created xsi:type="dcterms:W3CDTF">2011-06-23T05:36:02Z</dcterms:created>
  <dcterms:modified xsi:type="dcterms:W3CDTF">2011-06-23T05:36:03Z</dcterms:modified>
  <cp:category/>
  <cp:version/>
  <cp:contentType/>
  <cp:contentStatus/>
</cp:coreProperties>
</file>